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</sheets>
  <definedNames>
    <definedName name="_xlnm.Print_Area" localSheetId="0">Sheet1!$A$1:$AK$16</definedName>
  </definedNames>
  <calcPr calcId="125725"/>
</workbook>
</file>

<file path=xl/calcChain.xml><?xml version="1.0" encoding="utf-8"?>
<calcChain xmlns="http://schemas.openxmlformats.org/spreadsheetml/2006/main">
  <c r="F13" i="1"/>
  <c r="G13" s="1"/>
  <c r="L13"/>
  <c r="M13" s="1"/>
  <c r="R13"/>
  <c r="S13" s="1"/>
  <c r="X13"/>
  <c r="Y13"/>
  <c r="AD13"/>
  <c r="AE13"/>
  <c r="AF13"/>
  <c r="AH13"/>
  <c r="AJ13" s="1"/>
  <c r="AK13" s="1"/>
  <c r="B14"/>
  <c r="C13" s="1"/>
  <c r="H14"/>
  <c r="I13" s="1"/>
  <c r="AF5"/>
  <c r="AF6"/>
  <c r="AF7"/>
  <c r="AF9"/>
  <c r="AF10"/>
  <c r="AF11"/>
  <c r="AF12"/>
  <c r="D14"/>
  <c r="E13" s="1"/>
  <c r="Z8"/>
  <c r="T8"/>
  <c r="N8"/>
  <c r="H8"/>
  <c r="B8"/>
  <c r="AB8" l="1"/>
  <c r="AB14" s="1"/>
  <c r="AC13" s="1"/>
  <c r="V8"/>
  <c r="P8"/>
  <c r="J8"/>
  <c r="J14" s="1"/>
  <c r="K13" s="1"/>
  <c r="D8"/>
  <c r="Z14"/>
  <c r="AA13" s="1"/>
  <c r="T14"/>
  <c r="U13" s="1"/>
  <c r="N14"/>
  <c r="O13" s="1"/>
  <c r="V14"/>
  <c r="W13" s="1"/>
  <c r="P14"/>
  <c r="Q13" s="1"/>
  <c r="AH6"/>
  <c r="AH7"/>
  <c r="AH9"/>
  <c r="AH10"/>
  <c r="AH11"/>
  <c r="AH12"/>
  <c r="AH5"/>
  <c r="AF8"/>
  <c r="AD12"/>
  <c r="AE12" s="1"/>
  <c r="AD11"/>
  <c r="AE11" s="1"/>
  <c r="AD10"/>
  <c r="AE10" s="1"/>
  <c r="AD9"/>
  <c r="AE9" s="1"/>
  <c r="AD8"/>
  <c r="AE8" s="1"/>
  <c r="AD7"/>
  <c r="AE7" s="1"/>
  <c r="AD6"/>
  <c r="AE6" s="1"/>
  <c r="AD5"/>
  <c r="AE5" s="1"/>
  <c r="X12"/>
  <c r="Y12" s="1"/>
  <c r="X11"/>
  <c r="Y11" s="1"/>
  <c r="X10"/>
  <c r="Y10" s="1"/>
  <c r="X9"/>
  <c r="Y9" s="1"/>
  <c r="X8"/>
  <c r="Y8" s="1"/>
  <c r="X7"/>
  <c r="Y7" s="1"/>
  <c r="X6"/>
  <c r="Y6" s="1"/>
  <c r="X5"/>
  <c r="Y5" s="1"/>
  <c r="R12"/>
  <c r="S12" s="1"/>
  <c r="R11"/>
  <c r="S11" s="1"/>
  <c r="R10"/>
  <c r="S10" s="1"/>
  <c r="R9"/>
  <c r="S9" s="1"/>
  <c r="R8"/>
  <c r="S8" s="1"/>
  <c r="R7"/>
  <c r="S7" s="1"/>
  <c r="R6"/>
  <c r="S6" s="1"/>
  <c r="R5"/>
  <c r="S5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F6"/>
  <c r="G6" s="1"/>
  <c r="F7"/>
  <c r="G7" s="1"/>
  <c r="F8"/>
  <c r="G8" s="1"/>
  <c r="F9"/>
  <c r="G9" s="1"/>
  <c r="F10"/>
  <c r="G10" s="1"/>
  <c r="F11"/>
  <c r="G11" s="1"/>
  <c r="F12"/>
  <c r="G12" s="1"/>
  <c r="F5"/>
  <c r="G5" s="1"/>
  <c r="AF14" l="1"/>
  <c r="AH8"/>
  <c r="AJ8" s="1"/>
  <c r="AK8" s="1"/>
  <c r="AJ6"/>
  <c r="AK6" s="1"/>
  <c r="AJ5"/>
  <c r="AK5" s="1"/>
  <c r="AJ11"/>
  <c r="AK11" s="1"/>
  <c r="AJ9"/>
  <c r="AK9" s="1"/>
  <c r="AJ7"/>
  <c r="AK7" s="1"/>
  <c r="AJ12"/>
  <c r="AK12" s="1"/>
  <c r="AJ10"/>
  <c r="AK10" s="1"/>
  <c r="AC14" l="1"/>
  <c r="AC12"/>
  <c r="AC10"/>
  <c r="AC8"/>
  <c r="AC6"/>
  <c r="AC11"/>
  <c r="AC9"/>
  <c r="AC7"/>
  <c r="AC5"/>
  <c r="AD14"/>
  <c r="AE14" s="1"/>
  <c r="AA14"/>
  <c r="AA12"/>
  <c r="AA10"/>
  <c r="AA8"/>
  <c r="AA6"/>
  <c r="AA11"/>
  <c r="AA9"/>
  <c r="AA7"/>
  <c r="AA5"/>
  <c r="W14"/>
  <c r="W11"/>
  <c r="W9"/>
  <c r="W7"/>
  <c r="W5"/>
  <c r="W12"/>
  <c r="W10"/>
  <c r="W8"/>
  <c r="W6"/>
  <c r="U14"/>
  <c r="U10"/>
  <c r="X14"/>
  <c r="Y14" s="1"/>
  <c r="U11"/>
  <c r="U9"/>
  <c r="U7"/>
  <c r="U5"/>
  <c r="U12"/>
  <c r="U8"/>
  <c r="U6"/>
  <c r="Q14"/>
  <c r="Q12"/>
  <c r="Q10"/>
  <c r="Q8"/>
  <c r="Q6"/>
  <c r="Q11"/>
  <c r="Q9"/>
  <c r="Q7"/>
  <c r="Q5"/>
  <c r="O9"/>
  <c r="R14"/>
  <c r="S14" s="1"/>
  <c r="O14"/>
  <c r="O12"/>
  <c r="O10"/>
  <c r="O8"/>
  <c r="O6"/>
  <c r="O11"/>
  <c r="O7"/>
  <c r="O5"/>
  <c r="I14"/>
  <c r="I12"/>
  <c r="I10"/>
  <c r="I8"/>
  <c r="I6"/>
  <c r="I11"/>
  <c r="I9"/>
  <c r="I7"/>
  <c r="I5"/>
  <c r="C14"/>
  <c r="C12"/>
  <c r="C10"/>
  <c r="C8"/>
  <c r="C6"/>
  <c r="C9"/>
  <c r="C7"/>
  <c r="C11"/>
  <c r="C5"/>
  <c r="K11"/>
  <c r="K10"/>
  <c r="K8"/>
  <c r="K9"/>
  <c r="K14"/>
  <c r="K6"/>
  <c r="K12"/>
  <c r="K7"/>
  <c r="L14"/>
  <c r="M14" s="1"/>
  <c r="K5"/>
  <c r="E12"/>
  <c r="E8"/>
  <c r="E9"/>
  <c r="E5"/>
  <c r="E14"/>
  <c r="E10"/>
  <c r="E7"/>
  <c r="E6"/>
  <c r="F14"/>
  <c r="G14" s="1"/>
  <c r="E11"/>
  <c r="AH14"/>
  <c r="AJ14" s="1"/>
  <c r="AK14" s="1"/>
</calcChain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<sst xmlns="http://schemas.openxmlformats.org/spreadsheetml/2006/main" count="27" uniqueCount="22">
  <si>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</si>
  <si>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</si>
  <si>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</si>
  <si>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</si>
  <si>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</si>
  <si>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</si>
  <si>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</si>
  <si>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</si>
  <si>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</si>
  <si>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</si>
  <si>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</si>
  <si>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</si>
  <si>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</si>
  <si>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</si>
  <si>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</si>
  <si>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</si>
  <si>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</si>
  <si>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</si>
  <si>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</si>
  <si>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</si>
  <si>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</si>
  <si>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>ΚΑΤΑ ΤΟΝ ΑΠΡΙΛΙΟ ΤΟΥ 2013 ΚΑΙ  2014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</si>
</sst>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  <charset val="161"/>
    </font>
    <font>
      <sz val="11"/>
      <color indexed="14"/>
      <name val="Calibri"/>
      <family val="2"/>
      <charset val="161"/>
    </font>
    <font>
      <sz val="10"/>
      <name val="Arial Greek"/>
    </font>
    <font>
      <sz val="11"/>
      <color indexed="53"/>
      <name val="Calibri"/>
      <family val="2"/>
    </font>
    <font>
      <sz val="11"/>
      <color indexed="53"/>
      <name val="Calibri"/>
      <family val="2"/>
      <charset val="161"/>
    </font>
    <font>
      <b/>
      <sz val="9"/>
      <name val="Arial"/>
      <family val="2"/>
      <charset val="161"/>
    </font>
    <font>
      <b/>
      <sz val="11"/>
      <color rgb="FFFF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1" xfId="0" applyFont="1" applyFill="1" applyBorder="1"/>
    <xf numFmtId="0" fontId="6" fillId="0" borderId="0" xfId="0" applyFont="1"/>
    <xf numFmtId="0" fontId="2" fillId="0" borderId="0" xfId="0" applyFont="1"/>
    <xf numFmtId="0" fontId="3" fillId="0" borderId="2" xfId="0" applyFont="1" applyFill="1" applyBorder="1"/>
    <xf numFmtId="0" fontId="7" fillId="0" borderId="0" xfId="0" applyFont="1"/>
    <xf numFmtId="0" fontId="8" fillId="0" borderId="0" xfId="0" applyFont="1"/>
    <xf numFmtId="9" fontId="6" fillId="0" borderId="0" xfId="0" applyNumberFormat="1" applyFont="1"/>
    <xf numFmtId="0" fontId="2" fillId="0" borderId="3" xfId="0" applyFont="1" applyFill="1" applyBorder="1" applyAlignment="1">
      <alignment horizontal="left" wrapText="1"/>
    </xf>
    <xf numFmtId="9" fontId="3" fillId="0" borderId="4" xfId="1" applyFont="1" applyFill="1" applyBorder="1"/>
    <xf numFmtId="0" fontId="2" fillId="0" borderId="3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2" fillId="0" borderId="6" xfId="0" applyFont="1" applyFill="1" applyBorder="1" applyAlignment="1">
      <alignment horizontal="left" wrapText="1"/>
    </xf>
    <xf numFmtId="0" fontId="12" fillId="0" borderId="1" xfId="0" applyFont="1" applyFill="1" applyBorder="1"/>
    <xf numFmtId="0" fontId="2" fillId="2" borderId="3" xfId="0" applyFont="1" applyFill="1" applyBorder="1" applyAlignment="1">
      <alignment wrapText="1"/>
    </xf>
    <xf numFmtId="0" fontId="3" fillId="2" borderId="4" xfId="0" applyFont="1" applyFill="1" applyBorder="1"/>
    <xf numFmtId="9" fontId="3" fillId="2" borderId="4" xfId="1" applyFont="1" applyFill="1" applyBorder="1"/>
    <xf numFmtId="1" fontId="3" fillId="2" borderId="4" xfId="1" applyNumberFormat="1" applyFont="1" applyFill="1" applyBorder="1"/>
    <xf numFmtId="9" fontId="3" fillId="2" borderId="4" xfId="0" applyNumberFormat="1" applyFont="1" applyFill="1" applyBorder="1"/>
    <xf numFmtId="9" fontId="3" fillId="3" borderId="4" xfId="1" applyFont="1" applyFill="1" applyBorder="1"/>
    <xf numFmtId="1" fontId="3" fillId="3" borderId="4" xfId="1" applyNumberFormat="1" applyFont="1" applyFill="1" applyBorder="1"/>
    <xf numFmtId="9" fontId="2" fillId="0" borderId="4" xfId="1" applyFont="1" applyFill="1" applyBorder="1"/>
    <xf numFmtId="0" fontId="13" fillId="0" borderId="0" xfId="0" applyFont="1"/>
    <xf numFmtId="1" fontId="12" fillId="0" borderId="10" xfId="0" applyNumberFormat="1" applyFont="1" applyFill="1" applyBorder="1"/>
    <xf numFmtId="9" fontId="2" fillId="0" borderId="11" xfId="1" applyFont="1" applyFill="1" applyBorder="1"/>
    <xf numFmtId="1" fontId="2" fillId="0" borderId="11" xfId="1" applyNumberFormat="1" applyFont="1" applyFill="1" applyBorder="1"/>
    <xf numFmtId="9" fontId="2" fillId="0" borderId="12" xfId="1" applyFont="1" applyFill="1" applyBorder="1"/>
    <xf numFmtId="9" fontId="12" fillId="0" borderId="11" xfId="0" applyNumberFormat="1" applyFont="1" applyFill="1" applyBorder="1"/>
    <xf numFmtId="0" fontId="0" fillId="3" borderId="4" xfId="0" applyFill="1" applyBorder="1"/>
    <xf numFmtId="9" fontId="3" fillId="3" borderId="4" xfId="1" applyNumberFormat="1" applyFont="1" applyFill="1" applyBorder="1"/>
    <xf numFmtId="9" fontId="3" fillId="3" borderId="4" xfId="0" applyNumberFormat="1" applyFont="1" applyFill="1" applyBorder="1"/>
    <xf numFmtId="9" fontId="2" fillId="3" borderId="4" xfId="1" applyFont="1" applyFill="1" applyBorder="1"/>
    <xf numFmtId="1" fontId="2" fillId="3" borderId="4" xfId="1" applyNumberFormat="1" applyFont="1" applyFill="1" applyBorder="1"/>
    <xf numFmtId="9" fontId="2" fillId="3" borderId="4" xfId="0" applyNumberFormat="1" applyFont="1" applyFill="1" applyBorder="1"/>
    <xf numFmtId="0" fontId="0" fillId="0" borderId="4" xfId="0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tabSelected="1" zoomScale="80" zoomScaleNormal="80" workbookViewId="0">
      <selection activeCell="O17" sqref="O17"/>
    </sheetView>
  </sheetViews>
  <sheetFormatPr defaultRowHeight="15"/>
  <cols>
    <col min="1" max="1" width="18.42578125" customWidth="1"/>
    <col min="2" max="2" width="8.7109375" style="13" customWidth="1"/>
    <col min="3" max="3" width="7.7109375" customWidth="1"/>
    <col min="4" max="4" width="7.140625" customWidth="1"/>
    <col min="5" max="5" width="8" customWidth="1"/>
    <col min="6" max="7" width="7.5703125" customWidth="1"/>
    <col min="8" max="8" width="7.42578125" style="13" customWidth="1"/>
    <col min="9" max="9" width="6.140625" customWidth="1"/>
    <col min="10" max="10" width="6.42578125" customWidth="1"/>
    <col min="11" max="11" width="7.140625" customWidth="1"/>
    <col min="12" max="12" width="7.7109375" customWidth="1"/>
    <col min="13" max="13" width="7.28515625" customWidth="1"/>
    <col min="14" max="14" width="7.7109375" style="13" customWidth="1"/>
    <col min="15" max="15" width="6.5703125" bestFit="1" customWidth="1"/>
    <col min="16" max="16" width="7.5703125" customWidth="1"/>
    <col min="17" max="17" width="6" customWidth="1"/>
    <col min="18" max="18" width="5" customWidth="1"/>
    <col min="19" max="19" width="7.28515625" customWidth="1"/>
    <col min="20" max="20" width="7.42578125" style="13" customWidth="1"/>
    <col min="21" max="21" width="6.5703125" customWidth="1"/>
    <col min="22" max="22" width="8.28515625" customWidth="1"/>
    <col min="23" max="23" width="6.5703125" customWidth="1"/>
    <col min="24" max="24" width="7.42578125" customWidth="1"/>
    <col min="25" max="25" width="7.85546875" customWidth="1"/>
    <col min="26" max="26" width="6.28515625" style="13" customWidth="1"/>
    <col min="27" max="27" width="6.7109375" customWidth="1"/>
    <col min="28" max="28" width="7.42578125" customWidth="1"/>
    <col min="29" max="29" width="6.7109375" customWidth="1"/>
    <col min="30" max="30" width="5.140625" customWidth="1"/>
    <col min="31" max="31" width="7.28515625" customWidth="1"/>
    <col min="32" max="32" width="8.28515625" customWidth="1"/>
    <col min="33" max="33" width="6.85546875" customWidth="1"/>
    <col min="34" max="34" width="7.85546875" customWidth="1"/>
    <col min="35" max="35" width="7.140625" customWidth="1"/>
    <col min="36" max="36" width="6.85546875" customWidth="1"/>
    <col min="37" max="37" width="7.7109375" customWidth="1"/>
  </cols>
  <sheetData>
    <row r="1" spans="1:37">
      <c r="A1" s="1" t="s">
        <v>16</v>
      </c>
      <c r="C1" s="3"/>
      <c r="D1" s="3"/>
      <c r="E1" s="3"/>
      <c r="F1" s="3"/>
      <c r="G1" s="3"/>
      <c r="I1" s="3"/>
      <c r="J1" s="3"/>
      <c r="K1" s="3"/>
      <c r="L1" s="3"/>
      <c r="M1" s="6"/>
      <c r="N1" s="14"/>
      <c r="O1" s="6"/>
      <c r="P1" s="6"/>
      <c r="Q1" s="6"/>
      <c r="R1" s="6"/>
      <c r="S1" s="6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thickBot="1">
      <c r="A2" s="4" t="s">
        <v>21</v>
      </c>
      <c r="C2" s="3"/>
      <c r="D2" s="3"/>
      <c r="E2" s="3"/>
      <c r="F2" s="3"/>
      <c r="G2" s="3"/>
      <c r="I2" s="3"/>
      <c r="J2" s="3"/>
      <c r="K2" s="3"/>
      <c r="L2" s="3"/>
      <c r="M2" s="7"/>
      <c r="N2" s="14"/>
      <c r="O2" s="7"/>
      <c r="P2" s="7"/>
      <c r="Q2" s="7"/>
      <c r="R2" s="7"/>
      <c r="S2" s="7"/>
      <c r="U2" s="3"/>
      <c r="V2" s="3"/>
      <c r="W2" s="3"/>
      <c r="X2" s="3"/>
      <c r="Y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9.25" customHeight="1" thickBot="1">
      <c r="A3" s="2"/>
      <c r="B3" s="38" t="s">
        <v>0</v>
      </c>
      <c r="C3" s="39"/>
      <c r="D3" s="39"/>
      <c r="E3" s="39"/>
      <c r="F3" s="39"/>
      <c r="G3" s="40"/>
      <c r="H3" s="38" t="s">
        <v>20</v>
      </c>
      <c r="I3" s="39"/>
      <c r="J3" s="39"/>
      <c r="K3" s="39"/>
      <c r="L3" s="39"/>
      <c r="M3" s="40"/>
      <c r="N3" s="38" t="s">
        <v>17</v>
      </c>
      <c r="O3" s="39"/>
      <c r="P3" s="39"/>
      <c r="Q3" s="39"/>
      <c r="R3" s="39"/>
      <c r="S3" s="40"/>
      <c r="T3" s="38" t="s">
        <v>1</v>
      </c>
      <c r="U3" s="39"/>
      <c r="V3" s="39"/>
      <c r="W3" s="39"/>
      <c r="X3" s="39"/>
      <c r="Y3" s="40"/>
      <c r="Z3" s="38" t="s">
        <v>2</v>
      </c>
      <c r="AA3" s="39"/>
      <c r="AB3" s="39"/>
      <c r="AC3" s="39"/>
      <c r="AD3" s="39"/>
      <c r="AE3" s="40"/>
      <c r="AF3" s="38" t="s">
        <v>3</v>
      </c>
      <c r="AG3" s="39"/>
      <c r="AH3" s="39"/>
      <c r="AI3" s="39"/>
      <c r="AJ3" s="39"/>
      <c r="AK3" s="40"/>
    </row>
    <row r="4" spans="1:37">
      <c r="A4" s="5"/>
      <c r="B4" s="41">
        <v>2013</v>
      </c>
      <c r="C4" s="41"/>
      <c r="D4" s="41">
        <v>2014</v>
      </c>
      <c r="E4" s="41"/>
      <c r="F4" s="41" t="s">
        <v>4</v>
      </c>
      <c r="G4" s="42"/>
      <c r="H4" s="41">
        <v>2013</v>
      </c>
      <c r="I4" s="41"/>
      <c r="J4" s="41">
        <v>2014</v>
      </c>
      <c r="K4" s="41"/>
      <c r="L4" s="41" t="s">
        <v>4</v>
      </c>
      <c r="M4" s="42"/>
      <c r="N4" s="41">
        <v>2013</v>
      </c>
      <c r="O4" s="41"/>
      <c r="P4" s="41">
        <v>2014</v>
      </c>
      <c r="Q4" s="41"/>
      <c r="R4" s="41" t="s">
        <v>4</v>
      </c>
      <c r="S4" s="42"/>
      <c r="T4" s="41">
        <v>2013</v>
      </c>
      <c r="U4" s="41"/>
      <c r="V4" s="41">
        <v>2014</v>
      </c>
      <c r="W4" s="41"/>
      <c r="X4" s="41" t="s">
        <v>4</v>
      </c>
      <c r="Y4" s="42"/>
      <c r="Z4" s="41">
        <v>2013</v>
      </c>
      <c r="AA4" s="41"/>
      <c r="AB4" s="41">
        <v>2014</v>
      </c>
      <c r="AC4" s="41"/>
      <c r="AD4" s="41" t="s">
        <v>4</v>
      </c>
      <c r="AE4" s="42"/>
      <c r="AF4" s="41">
        <v>2013</v>
      </c>
      <c r="AG4" s="41"/>
      <c r="AH4" s="41">
        <v>2014</v>
      </c>
      <c r="AI4" s="41"/>
      <c r="AJ4" s="41" t="s">
        <v>4</v>
      </c>
      <c r="AK4" s="42"/>
    </row>
    <row r="5" spans="1:37" ht="26.25" customHeight="1">
      <c r="A5" s="9" t="s">
        <v>8</v>
      </c>
      <c r="B5" s="31">
        <v>11984</v>
      </c>
      <c r="C5" s="22">
        <f>B5/B14</f>
        <v>0.79285478001984788</v>
      </c>
      <c r="D5" s="37">
        <v>13501</v>
      </c>
      <c r="E5" s="22">
        <f>D5/D14</f>
        <v>0.84254867698452318</v>
      </c>
      <c r="F5" s="23">
        <f>D5-B5</f>
        <v>1517</v>
      </c>
      <c r="G5" s="22">
        <f>F5/B5</f>
        <v>0.12658544726301735</v>
      </c>
      <c r="H5" s="31">
        <v>6509</v>
      </c>
      <c r="I5" s="22">
        <f>H5/H14</f>
        <v>0.74670184696569919</v>
      </c>
      <c r="J5" s="37">
        <v>7242</v>
      </c>
      <c r="K5" s="22">
        <f>J5/J14</f>
        <v>0.80421987784564131</v>
      </c>
      <c r="L5" s="23">
        <f>J5-H5</f>
        <v>733</v>
      </c>
      <c r="M5" s="22">
        <f>L5/H5</f>
        <v>0.11261330465509295</v>
      </c>
      <c r="N5" s="31">
        <v>2340</v>
      </c>
      <c r="O5" s="22">
        <f>N5/N14</f>
        <v>0.66326530612244894</v>
      </c>
      <c r="P5" s="37">
        <v>2302</v>
      </c>
      <c r="Q5" s="22">
        <f>P5/P14</f>
        <v>0.70118793786171185</v>
      </c>
      <c r="R5" s="23">
        <f>P5-N5</f>
        <v>-38</v>
      </c>
      <c r="S5" s="22">
        <f>R5/N5</f>
        <v>-1.6239316239316241E-2</v>
      </c>
      <c r="T5" s="31">
        <v>9419</v>
      </c>
      <c r="U5" s="22">
        <f>T5/T14</f>
        <v>0.77580100485956671</v>
      </c>
      <c r="V5" s="37">
        <v>10531</v>
      </c>
      <c r="W5" s="22">
        <f>V5/V14</f>
        <v>0.81857753595025262</v>
      </c>
      <c r="X5" s="23">
        <f>V5-T5</f>
        <v>1112</v>
      </c>
      <c r="Y5" s="22">
        <f>X5/T5</f>
        <v>0.11805924195774499</v>
      </c>
      <c r="Z5" s="31">
        <v>3429</v>
      </c>
      <c r="AA5" s="22">
        <f>Z5/Z14</f>
        <v>0.6015789473684211</v>
      </c>
      <c r="AB5" s="37">
        <v>3590</v>
      </c>
      <c r="AC5" s="22">
        <f>AB5/AB14</f>
        <v>0.64325389715104819</v>
      </c>
      <c r="AD5" s="23">
        <f>AB5-Z5</f>
        <v>161</v>
      </c>
      <c r="AE5" s="22">
        <f>AD5/Z5</f>
        <v>4.6952464275298922E-2</v>
      </c>
      <c r="AF5" s="23">
        <f>B5+H5+N5+T5+Z5</f>
        <v>33681</v>
      </c>
      <c r="AG5" s="22">
        <v>0.73335251798561152</v>
      </c>
      <c r="AH5" s="23">
        <f>D5+J5+P5+V5+AB5</f>
        <v>37166</v>
      </c>
      <c r="AI5" s="32">
        <v>0.79881131908099001</v>
      </c>
      <c r="AJ5" s="23">
        <f>AH5-AF5</f>
        <v>3485</v>
      </c>
      <c r="AK5" s="10">
        <f>AJ5/AF5</f>
        <v>0.10347079956058312</v>
      </c>
    </row>
    <row r="6" spans="1:37" ht="26.25" customHeight="1">
      <c r="A6" s="11" t="s">
        <v>6</v>
      </c>
      <c r="B6" s="31">
        <v>1937</v>
      </c>
      <c r="C6" s="22">
        <f>B6/B14</f>
        <v>0.12815084353291431</v>
      </c>
      <c r="D6" s="37">
        <v>1383</v>
      </c>
      <c r="E6" s="22">
        <f>D6/D14</f>
        <v>8.6308037943085378E-2</v>
      </c>
      <c r="F6" s="23">
        <f t="shared" ref="F6:F14" si="0">D6-B6</f>
        <v>-554</v>
      </c>
      <c r="G6" s="22">
        <f t="shared" ref="G6:G14" si="1">F6/B6</f>
        <v>-0.28600929272070214</v>
      </c>
      <c r="H6" s="31">
        <v>1449</v>
      </c>
      <c r="I6" s="22">
        <f>H6/H14</f>
        <v>0.16622691292875991</v>
      </c>
      <c r="J6" s="37">
        <v>1070</v>
      </c>
      <c r="K6" s="22">
        <f>J6/J14</f>
        <v>0.11882287617990006</v>
      </c>
      <c r="L6" s="23">
        <f t="shared" ref="L6:L14" si="2">J6-H6</f>
        <v>-379</v>
      </c>
      <c r="M6" s="22">
        <f t="shared" ref="M6:M14" si="3">L6/H6</f>
        <v>-0.26155969634230503</v>
      </c>
      <c r="N6" s="31">
        <v>961</v>
      </c>
      <c r="O6" s="22">
        <f>N6/N14</f>
        <v>0.27239229024943312</v>
      </c>
      <c r="P6" s="37">
        <v>806</v>
      </c>
      <c r="Q6" s="22">
        <f>P6/P14</f>
        <v>0.24550715808711546</v>
      </c>
      <c r="R6" s="23">
        <f t="shared" ref="R6:R14" si="4">P6-N6</f>
        <v>-155</v>
      </c>
      <c r="S6" s="22">
        <f t="shared" ref="S6:S14" si="5">R6/N6</f>
        <v>-0.16129032258064516</v>
      </c>
      <c r="T6" s="31">
        <v>1915</v>
      </c>
      <c r="U6" s="22">
        <f>T6/T14</f>
        <v>0.15773000576558768</v>
      </c>
      <c r="V6" s="37">
        <v>1551</v>
      </c>
      <c r="W6" s="22">
        <f>V6/V14</f>
        <v>0.12055965798678585</v>
      </c>
      <c r="X6" s="23">
        <f t="shared" ref="X6:X14" si="6">V6-T6</f>
        <v>-364</v>
      </c>
      <c r="Y6" s="22">
        <f t="shared" ref="Y6:Y14" si="7">X6/T6</f>
        <v>-0.19007832898172325</v>
      </c>
      <c r="Z6" s="31">
        <v>1285</v>
      </c>
      <c r="AA6" s="22">
        <f>Z6/Z14</f>
        <v>0.22543859649122808</v>
      </c>
      <c r="AB6" s="37">
        <v>1039</v>
      </c>
      <c r="AC6" s="22">
        <f>AB6/AB14</f>
        <v>0.18616735352087441</v>
      </c>
      <c r="AD6" s="23">
        <f t="shared" ref="AD6:AD14" si="8">AB6-Z6</f>
        <v>-246</v>
      </c>
      <c r="AE6" s="22">
        <f t="shared" ref="AE6:AE14" si="9">AD6/Z6</f>
        <v>-0.19143968871595332</v>
      </c>
      <c r="AF6" s="23">
        <f t="shared" ref="AF6:AF13" si="10">B6+H6+N6+T6+Z6</f>
        <v>7547</v>
      </c>
      <c r="AG6" s="33">
        <v>0.16535251798561151</v>
      </c>
      <c r="AH6" s="23">
        <f t="shared" ref="AH6:AH13" si="11">D6+J6+P6+V6+AB6</f>
        <v>5849</v>
      </c>
      <c r="AI6" s="33">
        <v>0.12217244744078773</v>
      </c>
      <c r="AJ6" s="23">
        <f t="shared" ref="AJ6:AJ14" si="12">AH6-AF6</f>
        <v>-1698</v>
      </c>
      <c r="AK6" s="10">
        <f t="shared" ref="AK6:AK14" si="13">AJ6/AF6</f>
        <v>-0.22499006227640123</v>
      </c>
    </row>
    <row r="7" spans="1:37" ht="18" customHeight="1">
      <c r="A7" s="11" t="s">
        <v>7</v>
      </c>
      <c r="B7" s="31">
        <v>521</v>
      </c>
      <c r="C7" s="22">
        <f>B7/B14</f>
        <v>3.446907045980814E-2</v>
      </c>
      <c r="D7" s="37">
        <v>522</v>
      </c>
      <c r="E7" s="22">
        <f>D7/D14</f>
        <v>3.2576135796305541E-2</v>
      </c>
      <c r="F7" s="23">
        <f t="shared" si="0"/>
        <v>1</v>
      </c>
      <c r="G7" s="22">
        <f t="shared" si="1"/>
        <v>1.9193857965451055E-3</v>
      </c>
      <c r="H7" s="31">
        <v>213</v>
      </c>
      <c r="I7" s="22">
        <f>H7/H14</f>
        <v>2.4435012045428472E-2</v>
      </c>
      <c r="J7" s="37">
        <v>217</v>
      </c>
      <c r="K7" s="22">
        <f>J7/J14</f>
        <v>2.4097723486951692E-2</v>
      </c>
      <c r="L7" s="23">
        <f t="shared" si="2"/>
        <v>4</v>
      </c>
      <c r="M7" s="22">
        <f t="shared" si="3"/>
        <v>1.8779342723004695E-2</v>
      </c>
      <c r="N7" s="31">
        <v>43</v>
      </c>
      <c r="O7" s="22">
        <f>N7/N14</f>
        <v>1.2188208616780046E-2</v>
      </c>
      <c r="P7" s="37">
        <v>36</v>
      </c>
      <c r="Q7" s="22">
        <f>P7/P14</f>
        <v>1.0965580261955529E-2</v>
      </c>
      <c r="R7" s="23">
        <f t="shared" si="4"/>
        <v>-7</v>
      </c>
      <c r="S7" s="22">
        <f t="shared" si="5"/>
        <v>-0.16279069767441862</v>
      </c>
      <c r="T7" s="31">
        <v>254</v>
      </c>
      <c r="U7" s="22">
        <f>T7/T14</f>
        <v>2.09208467177333E-2</v>
      </c>
      <c r="V7" s="37">
        <v>239</v>
      </c>
      <c r="W7" s="22">
        <f>V7/V14</f>
        <v>1.8577535950252622E-2</v>
      </c>
      <c r="X7" s="23">
        <f t="shared" si="6"/>
        <v>-15</v>
      </c>
      <c r="Y7" s="22">
        <f t="shared" si="7"/>
        <v>-5.905511811023622E-2</v>
      </c>
      <c r="Z7" s="31">
        <v>674</v>
      </c>
      <c r="AA7" s="22">
        <f>Z7/Z14</f>
        <v>0.11824561403508772</v>
      </c>
      <c r="AB7" s="37">
        <v>652</v>
      </c>
      <c r="AC7" s="22">
        <f>AB7/AB14</f>
        <v>0.11682494176670848</v>
      </c>
      <c r="AD7" s="23">
        <f t="shared" si="8"/>
        <v>-22</v>
      </c>
      <c r="AE7" s="22">
        <f t="shared" si="9"/>
        <v>-3.2640949554896145E-2</v>
      </c>
      <c r="AF7" s="23">
        <f t="shared" si="10"/>
        <v>1705</v>
      </c>
      <c r="AG7" s="33">
        <v>3.8561151079136692E-2</v>
      </c>
      <c r="AH7" s="23">
        <f t="shared" si="11"/>
        <v>1666</v>
      </c>
      <c r="AI7" s="33">
        <v>3.4041515124634082E-2</v>
      </c>
      <c r="AJ7" s="23">
        <f t="shared" si="12"/>
        <v>-39</v>
      </c>
      <c r="AK7" s="10">
        <f t="shared" si="13"/>
        <v>-2.2873900293255131E-2</v>
      </c>
    </row>
    <row r="8" spans="1:37" ht="29.25" customHeight="1">
      <c r="A8" s="17" t="s">
        <v>13</v>
      </c>
      <c r="B8" s="18">
        <f>SUM(B6:B7)</f>
        <v>2458</v>
      </c>
      <c r="C8" s="19">
        <f>B8/B14</f>
        <v>0.16261991399272246</v>
      </c>
      <c r="D8" s="18">
        <f>SUM(D6,D7)</f>
        <v>1905</v>
      </c>
      <c r="E8" s="19">
        <f>D8/D14</f>
        <v>0.11888417373939092</v>
      </c>
      <c r="F8" s="20">
        <f t="shared" si="0"/>
        <v>-553</v>
      </c>
      <c r="G8" s="19">
        <f t="shared" si="1"/>
        <v>-0.22497965825874694</v>
      </c>
      <c r="H8" s="18">
        <f>SUM(H6:H7)</f>
        <v>1662</v>
      </c>
      <c r="I8" s="19">
        <f>H8/H14</f>
        <v>0.19066192497418838</v>
      </c>
      <c r="J8" s="18">
        <f>SUM(J6,J7)</f>
        <v>1287</v>
      </c>
      <c r="K8" s="19">
        <f>J8/J14</f>
        <v>0.14292059966685175</v>
      </c>
      <c r="L8" s="20">
        <f t="shared" si="2"/>
        <v>-375</v>
      </c>
      <c r="M8" s="19">
        <f t="shared" si="3"/>
        <v>-0.22563176895306858</v>
      </c>
      <c r="N8" s="18">
        <f>SUM(N6:N7)</f>
        <v>1004</v>
      </c>
      <c r="O8" s="19">
        <f>N8/N14</f>
        <v>0.28458049886621317</v>
      </c>
      <c r="P8" s="18">
        <f>SUM(P6,P7)</f>
        <v>842</v>
      </c>
      <c r="Q8" s="19">
        <f>P8/P14</f>
        <v>0.25647273834907097</v>
      </c>
      <c r="R8" s="20">
        <f t="shared" si="4"/>
        <v>-162</v>
      </c>
      <c r="S8" s="19">
        <f t="shared" si="5"/>
        <v>-0.16135458167330677</v>
      </c>
      <c r="T8" s="18">
        <f>SUM(T6:T7)</f>
        <v>2169</v>
      </c>
      <c r="U8" s="19">
        <f>T8/T14</f>
        <v>0.17865085248332097</v>
      </c>
      <c r="V8" s="18">
        <f>SUM(V6,V7)</f>
        <v>1790</v>
      </c>
      <c r="W8" s="19">
        <f>V8/V14</f>
        <v>0.13913719393703847</v>
      </c>
      <c r="X8" s="20">
        <f t="shared" si="6"/>
        <v>-379</v>
      </c>
      <c r="Y8" s="19">
        <f t="shared" si="7"/>
        <v>-0.1747349008759797</v>
      </c>
      <c r="Z8" s="18">
        <f>SUM(Z6:Z7)</f>
        <v>1959</v>
      </c>
      <c r="AA8" s="19">
        <f>Z8/Z14</f>
        <v>0.34368421052631581</v>
      </c>
      <c r="AB8" s="18">
        <f>SUM(AB6,AB7)</f>
        <v>1691</v>
      </c>
      <c r="AC8" s="19">
        <f>AB8/AB14</f>
        <v>0.30299229528758287</v>
      </c>
      <c r="AD8" s="20">
        <f t="shared" si="8"/>
        <v>-268</v>
      </c>
      <c r="AE8" s="19">
        <f t="shared" si="9"/>
        <v>-0.13680449208779991</v>
      </c>
      <c r="AF8" s="20">
        <f t="shared" si="10"/>
        <v>9252</v>
      </c>
      <c r="AG8" s="21">
        <v>0.2039136690647482</v>
      </c>
      <c r="AH8" s="20">
        <f t="shared" si="11"/>
        <v>7515</v>
      </c>
      <c r="AI8" s="21">
        <v>0.1562139625654218</v>
      </c>
      <c r="AJ8" s="20">
        <f t="shared" si="12"/>
        <v>-1737</v>
      </c>
      <c r="AK8" s="19">
        <f t="shared" si="13"/>
        <v>-0.1877431906614786</v>
      </c>
    </row>
    <row r="9" spans="1:37" ht="17.25" customHeight="1">
      <c r="A9" s="9" t="s">
        <v>9</v>
      </c>
      <c r="B9" s="31">
        <v>236</v>
      </c>
      <c r="C9" s="22">
        <f>B9/B14</f>
        <v>1.5613628845517698E-2</v>
      </c>
      <c r="D9" s="37">
        <v>104</v>
      </c>
      <c r="E9" s="22">
        <f>D9/D14</f>
        <v>6.4902646030953566E-3</v>
      </c>
      <c r="F9" s="23">
        <f t="shared" si="0"/>
        <v>-132</v>
      </c>
      <c r="G9" s="22">
        <f t="shared" si="1"/>
        <v>-0.55932203389830504</v>
      </c>
      <c r="H9" s="31">
        <v>103</v>
      </c>
      <c r="I9" s="22">
        <f>H9/H14</f>
        <v>1.1815991740277618E-2</v>
      </c>
      <c r="J9" s="37">
        <v>55</v>
      </c>
      <c r="K9" s="22">
        <f>J9/J14</f>
        <v>6.1077179344808438E-3</v>
      </c>
      <c r="L9" s="23">
        <f t="shared" si="2"/>
        <v>-48</v>
      </c>
      <c r="M9" s="22">
        <f t="shared" si="3"/>
        <v>-0.46601941747572817</v>
      </c>
      <c r="N9" s="31">
        <v>66</v>
      </c>
      <c r="O9" s="22">
        <f>N9/N14</f>
        <v>1.8707482993197279E-2</v>
      </c>
      <c r="P9" s="37">
        <v>35</v>
      </c>
      <c r="Q9" s="22">
        <f>P9/P14</f>
        <v>1.0660980810234541E-2</v>
      </c>
      <c r="R9" s="23">
        <f t="shared" si="4"/>
        <v>-31</v>
      </c>
      <c r="S9" s="22">
        <f t="shared" si="5"/>
        <v>-0.46969696969696972</v>
      </c>
      <c r="T9" s="31">
        <v>23</v>
      </c>
      <c r="U9" s="22">
        <f>T9/T14</f>
        <v>1.894407379952228E-3</v>
      </c>
      <c r="V9" s="37">
        <v>40</v>
      </c>
      <c r="W9" s="22">
        <f>V9/V14</f>
        <v>3.1092110376991838E-3</v>
      </c>
      <c r="X9" s="23">
        <f t="shared" si="6"/>
        <v>17</v>
      </c>
      <c r="Y9" s="22">
        <f t="shared" si="7"/>
        <v>0.73913043478260865</v>
      </c>
      <c r="Z9" s="31">
        <v>63</v>
      </c>
      <c r="AA9" s="22">
        <f>Z9/Z14</f>
        <v>1.1052631578947368E-2</v>
      </c>
      <c r="AB9" s="37">
        <v>45</v>
      </c>
      <c r="AC9" s="22">
        <f>AB9/AB14</f>
        <v>8.0630711342053393E-3</v>
      </c>
      <c r="AD9" s="23">
        <f t="shared" si="8"/>
        <v>-18</v>
      </c>
      <c r="AE9" s="22">
        <f t="shared" si="9"/>
        <v>-0.2857142857142857</v>
      </c>
      <c r="AF9" s="23">
        <f t="shared" si="10"/>
        <v>491</v>
      </c>
      <c r="AG9" s="33">
        <v>1.4647482014388489E-2</v>
      </c>
      <c r="AH9" s="23">
        <f t="shared" si="11"/>
        <v>279</v>
      </c>
      <c r="AI9" s="33">
        <v>8.6268074159496135E-3</v>
      </c>
      <c r="AJ9" s="23">
        <f t="shared" si="12"/>
        <v>-212</v>
      </c>
      <c r="AK9" s="10">
        <f t="shared" si="13"/>
        <v>-0.43177189409368638</v>
      </c>
    </row>
    <row r="10" spans="1:37" ht="15.75" customHeight="1">
      <c r="A10" s="9" t="s">
        <v>10</v>
      </c>
      <c r="B10" s="31">
        <v>404</v>
      </c>
      <c r="C10" s="22">
        <f>B10/B14</f>
        <v>2.6728415481309956E-2</v>
      </c>
      <c r="D10" s="37">
        <v>483</v>
      </c>
      <c r="E10" s="22">
        <f>D10/D14</f>
        <v>3.0142286570144783E-2</v>
      </c>
      <c r="F10" s="23">
        <f t="shared" si="0"/>
        <v>79</v>
      </c>
      <c r="G10" s="22">
        <f t="shared" si="1"/>
        <v>0.19554455445544555</v>
      </c>
      <c r="H10" s="31">
        <v>351</v>
      </c>
      <c r="I10" s="22">
        <f>H10/H14</f>
        <v>4.0266146610072273E-2</v>
      </c>
      <c r="J10" s="37">
        <v>362</v>
      </c>
      <c r="K10" s="22">
        <f>J10/J14</f>
        <v>4.0199888950583011E-2</v>
      </c>
      <c r="L10" s="23">
        <f t="shared" si="2"/>
        <v>11</v>
      </c>
      <c r="M10" s="22">
        <f t="shared" si="3"/>
        <v>3.1339031339031341E-2</v>
      </c>
      <c r="N10" s="31">
        <v>104</v>
      </c>
      <c r="O10" s="22">
        <f>N10/N14</f>
        <v>2.9478458049886622E-2</v>
      </c>
      <c r="P10" s="37">
        <v>100</v>
      </c>
      <c r="Q10" s="22">
        <f>P10/P14</f>
        <v>3.0459945172098692E-2</v>
      </c>
      <c r="R10" s="23">
        <f t="shared" si="4"/>
        <v>-4</v>
      </c>
      <c r="S10" s="22">
        <f t="shared" si="5"/>
        <v>-3.8461538461538464E-2</v>
      </c>
      <c r="T10" s="31">
        <v>416</v>
      </c>
      <c r="U10" s="22">
        <f>T10/T14</f>
        <v>3.4264063915657686E-2</v>
      </c>
      <c r="V10" s="37">
        <v>402</v>
      </c>
      <c r="W10" s="22">
        <f>V10/V14</f>
        <v>3.1247570928876797E-2</v>
      </c>
      <c r="X10" s="23">
        <f t="shared" si="6"/>
        <v>-14</v>
      </c>
      <c r="Y10" s="22">
        <f t="shared" si="7"/>
        <v>-3.3653846153846152E-2</v>
      </c>
      <c r="Z10" s="31">
        <v>209</v>
      </c>
      <c r="AA10" s="22">
        <f>Z10/Z14</f>
        <v>3.6666666666666667E-2</v>
      </c>
      <c r="AB10" s="37">
        <v>213</v>
      </c>
      <c r="AC10" s="22">
        <f>AB10/AB14</f>
        <v>3.8165203368571939E-2</v>
      </c>
      <c r="AD10" s="23">
        <f t="shared" si="8"/>
        <v>4</v>
      </c>
      <c r="AE10" s="22">
        <f t="shared" si="9"/>
        <v>1.9138755980861243E-2</v>
      </c>
      <c r="AF10" s="23">
        <f t="shared" si="10"/>
        <v>1484</v>
      </c>
      <c r="AG10" s="33">
        <v>3.5741007194244605E-2</v>
      </c>
      <c r="AH10" s="23">
        <f t="shared" si="11"/>
        <v>1560</v>
      </c>
      <c r="AI10" s="33">
        <v>3.1956888139803068E-2</v>
      </c>
      <c r="AJ10" s="23">
        <f t="shared" si="12"/>
        <v>76</v>
      </c>
      <c r="AK10" s="10">
        <f t="shared" si="13"/>
        <v>5.1212938005390833E-2</v>
      </c>
    </row>
    <row r="11" spans="1:37" ht="52.5" customHeight="1">
      <c r="A11" s="9" t="s">
        <v>11</v>
      </c>
      <c r="B11" s="31">
        <v>1</v>
      </c>
      <c r="C11" s="22">
        <f>B11/B14</f>
        <v>6.6159444260668212E-5</v>
      </c>
      <c r="D11" s="37">
        <v>6</v>
      </c>
      <c r="E11" s="22">
        <f>D11/D14</f>
        <v>3.7443834248627057E-4</v>
      </c>
      <c r="F11" s="23">
        <f t="shared" si="0"/>
        <v>5</v>
      </c>
      <c r="G11" s="22">
        <f t="shared" si="1"/>
        <v>5</v>
      </c>
      <c r="H11" s="31">
        <v>55</v>
      </c>
      <c r="I11" s="22">
        <f>H11/H14</f>
        <v>6.3095101525754271E-3</v>
      </c>
      <c r="J11" s="37">
        <v>42</v>
      </c>
      <c r="K11" s="22">
        <f>J11/J14</f>
        <v>4.6640755136035539E-3</v>
      </c>
      <c r="L11" s="23">
        <f t="shared" si="2"/>
        <v>-13</v>
      </c>
      <c r="M11" s="22">
        <f t="shared" si="3"/>
        <v>-0.23636363636363636</v>
      </c>
      <c r="N11" s="31">
        <v>10</v>
      </c>
      <c r="O11" s="22">
        <f>N11/N14</f>
        <v>2.8344671201814059E-3</v>
      </c>
      <c r="P11" s="37">
        <v>4</v>
      </c>
      <c r="Q11" s="22">
        <f>P11/P14</f>
        <v>1.2183978068839476E-3</v>
      </c>
      <c r="R11" s="23">
        <f t="shared" si="4"/>
        <v>-6</v>
      </c>
      <c r="S11" s="22">
        <f t="shared" si="5"/>
        <v>-0.6</v>
      </c>
      <c r="T11" s="31">
        <v>51</v>
      </c>
      <c r="U11" s="22">
        <f>T11/T14</f>
        <v>4.200642451198419E-3</v>
      </c>
      <c r="V11" s="37">
        <v>34</v>
      </c>
      <c r="W11" s="22">
        <f>V11/V14</f>
        <v>2.6428293820443061E-3</v>
      </c>
      <c r="X11" s="23">
        <f t="shared" si="6"/>
        <v>-17</v>
      </c>
      <c r="Y11" s="22">
        <f t="shared" si="7"/>
        <v>-0.33333333333333331</v>
      </c>
      <c r="Z11" s="31">
        <v>31</v>
      </c>
      <c r="AA11" s="22">
        <f>Z11/Z14</f>
        <v>5.4385964912280699E-3</v>
      </c>
      <c r="AB11" s="37">
        <v>31</v>
      </c>
      <c r="AC11" s="22">
        <f>AB11/AB14</f>
        <v>5.5545601146747897E-3</v>
      </c>
      <c r="AD11" s="23">
        <f t="shared" si="8"/>
        <v>0</v>
      </c>
      <c r="AE11" s="22">
        <f t="shared" si="9"/>
        <v>0</v>
      </c>
      <c r="AF11" s="23">
        <f t="shared" si="10"/>
        <v>148</v>
      </c>
      <c r="AG11" s="33">
        <v>8.4892086330935253E-3</v>
      </c>
      <c r="AH11" s="23">
        <f t="shared" si="11"/>
        <v>117</v>
      </c>
      <c r="AI11" s="33">
        <v>1.7519737425707442E-3</v>
      </c>
      <c r="AJ11" s="23">
        <f t="shared" si="12"/>
        <v>-31</v>
      </c>
      <c r="AK11" s="10">
        <f t="shared" si="13"/>
        <v>-0.20945945945945946</v>
      </c>
    </row>
    <row r="12" spans="1:37" ht="46.5" customHeight="1">
      <c r="A12" s="9" t="s">
        <v>12</v>
      </c>
      <c r="B12" s="31">
        <v>32</v>
      </c>
      <c r="C12" s="22">
        <f>B12/B14</f>
        <v>2.1171022163413828E-3</v>
      </c>
      <c r="D12" s="37">
        <v>25</v>
      </c>
      <c r="E12" s="22">
        <f>D12/D14</f>
        <v>1.5601597603594607E-3</v>
      </c>
      <c r="F12" s="23">
        <f t="shared" si="0"/>
        <v>-7</v>
      </c>
      <c r="G12" s="22">
        <f t="shared" si="1"/>
        <v>-0.21875</v>
      </c>
      <c r="H12" s="31">
        <v>37</v>
      </c>
      <c r="I12" s="22">
        <f>H12/H14</f>
        <v>4.2445795571871055E-3</v>
      </c>
      <c r="J12" s="37">
        <v>17</v>
      </c>
      <c r="K12" s="22">
        <f>J12/J14</f>
        <v>1.8878400888395336E-3</v>
      </c>
      <c r="L12" s="23">
        <f t="shared" si="2"/>
        <v>-20</v>
      </c>
      <c r="M12" s="22">
        <f t="shared" si="3"/>
        <v>-0.54054054054054057</v>
      </c>
      <c r="N12" s="31">
        <v>4</v>
      </c>
      <c r="O12" s="22">
        <f>N12/N14</f>
        <v>1.1337868480725624E-3</v>
      </c>
      <c r="P12" s="37">
        <v>0</v>
      </c>
      <c r="Q12" s="22">
        <f>P12/P14</f>
        <v>0</v>
      </c>
      <c r="R12" s="23">
        <f t="shared" si="4"/>
        <v>-4</v>
      </c>
      <c r="S12" s="22">
        <f t="shared" si="5"/>
        <v>-1</v>
      </c>
      <c r="T12" s="31">
        <v>63</v>
      </c>
      <c r="U12" s="22">
        <f>T12/T14</f>
        <v>5.1890289103039286E-3</v>
      </c>
      <c r="V12" s="37">
        <v>68</v>
      </c>
      <c r="W12" s="22">
        <f>V12/V14</f>
        <v>5.2856587640886122E-3</v>
      </c>
      <c r="X12" s="23">
        <f t="shared" si="6"/>
        <v>5</v>
      </c>
      <c r="Y12" s="22">
        <f t="shared" si="7"/>
        <v>7.9365079365079361E-2</v>
      </c>
      <c r="Z12" s="31">
        <v>9</v>
      </c>
      <c r="AA12" s="22">
        <f>Z12/Z14</f>
        <v>1.5789473684210526E-3</v>
      </c>
      <c r="AB12" s="37">
        <v>11</v>
      </c>
      <c r="AC12" s="22">
        <f>AB12/AB14</f>
        <v>1.9709729439168606E-3</v>
      </c>
      <c r="AD12" s="23">
        <f t="shared" si="8"/>
        <v>2</v>
      </c>
      <c r="AE12" s="22">
        <f t="shared" si="9"/>
        <v>0.22222222222222221</v>
      </c>
      <c r="AF12" s="23">
        <f t="shared" si="10"/>
        <v>145</v>
      </c>
      <c r="AG12" s="33">
        <v>3.8561151079136691E-3</v>
      </c>
      <c r="AH12" s="23">
        <f t="shared" si="11"/>
        <v>121</v>
      </c>
      <c r="AI12" s="33">
        <v>2.639049055264792E-3</v>
      </c>
      <c r="AJ12" s="23">
        <f t="shared" si="12"/>
        <v>-24</v>
      </c>
      <c r="AK12" s="10">
        <f t="shared" si="13"/>
        <v>-0.16551724137931034</v>
      </c>
    </row>
    <row r="13" spans="1:37" ht="30.75" customHeight="1" thickBot="1">
      <c r="A13" s="15" t="s">
        <v>15</v>
      </c>
      <c r="B13" s="31"/>
      <c r="C13" s="34">
        <f>B13/B14</f>
        <v>0</v>
      </c>
      <c r="D13" s="31"/>
      <c r="E13" s="34">
        <f>D13/D14</f>
        <v>0</v>
      </c>
      <c r="F13" s="35">
        <f t="shared" si="0"/>
        <v>0</v>
      </c>
      <c r="G13" s="34" t="e">
        <f t="shared" si="1"/>
        <v>#DIV/0!</v>
      </c>
      <c r="H13" s="31"/>
      <c r="I13" s="34">
        <f>H13/H14</f>
        <v>0</v>
      </c>
      <c r="J13" s="31"/>
      <c r="K13" s="34">
        <f>J13/J14</f>
        <v>0</v>
      </c>
      <c r="L13" s="35">
        <f t="shared" si="2"/>
        <v>0</v>
      </c>
      <c r="M13" s="34" t="e">
        <f t="shared" si="3"/>
        <v>#DIV/0!</v>
      </c>
      <c r="N13" s="31"/>
      <c r="O13" s="34">
        <f>N13/N14</f>
        <v>0</v>
      </c>
      <c r="P13" s="31"/>
      <c r="Q13" s="34">
        <f>P13/P14</f>
        <v>0</v>
      </c>
      <c r="R13" s="35">
        <f t="shared" si="4"/>
        <v>0</v>
      </c>
      <c r="S13" s="34" t="e">
        <f t="shared" si="5"/>
        <v>#DIV/0!</v>
      </c>
      <c r="T13" s="31"/>
      <c r="U13" s="34">
        <f>T13/T14</f>
        <v>0</v>
      </c>
      <c r="V13" s="31"/>
      <c r="W13" s="34">
        <f>V13/V14</f>
        <v>0</v>
      </c>
      <c r="X13" s="35">
        <f t="shared" si="6"/>
        <v>0</v>
      </c>
      <c r="Y13" s="34" t="e">
        <f t="shared" si="7"/>
        <v>#DIV/0!</v>
      </c>
      <c r="Z13" s="31"/>
      <c r="AA13" s="34">
        <f>Z13/Z14</f>
        <v>0</v>
      </c>
      <c r="AB13" s="31"/>
      <c r="AC13" s="34">
        <f>AB13/AB14</f>
        <v>0</v>
      </c>
      <c r="AD13" s="35">
        <f t="shared" si="8"/>
        <v>0</v>
      </c>
      <c r="AE13" s="34" t="e">
        <f t="shared" si="9"/>
        <v>#DIV/0!</v>
      </c>
      <c r="AF13" s="35">
        <f t="shared" si="10"/>
        <v>0</v>
      </c>
      <c r="AG13" s="36">
        <v>0</v>
      </c>
      <c r="AH13" s="35">
        <f t="shared" si="11"/>
        <v>0</v>
      </c>
      <c r="AI13" s="36">
        <v>0</v>
      </c>
      <c r="AJ13" s="35">
        <f t="shared" si="12"/>
        <v>0</v>
      </c>
      <c r="AK13" s="24" t="e">
        <f t="shared" si="13"/>
        <v>#DIV/0!</v>
      </c>
    </row>
    <row r="14" spans="1:37" ht="15.75" thickBot="1">
      <c r="A14" s="16" t="s">
        <v>5</v>
      </c>
      <c r="B14" s="26">
        <f>SUM(B5,B6,B7,B9,B10,B11,B12,B13)</f>
        <v>15115</v>
      </c>
      <c r="C14" s="27">
        <f>B14/B14</f>
        <v>1</v>
      </c>
      <c r="D14" s="26">
        <f>SUM(D5,D6,D7,D9,D10,D11,D12,D13)</f>
        <v>16024</v>
      </c>
      <c r="E14" s="27">
        <f>D14/D14</f>
        <v>1</v>
      </c>
      <c r="F14" s="28">
        <f t="shared" si="0"/>
        <v>909</v>
      </c>
      <c r="G14" s="29">
        <f t="shared" si="1"/>
        <v>6.0138934832947404E-2</v>
      </c>
      <c r="H14" s="26">
        <f>SUM(H5,H6,H7,H9,H10,H11,H12,H13)</f>
        <v>8717</v>
      </c>
      <c r="I14" s="27">
        <f>H14/H14</f>
        <v>1</v>
      </c>
      <c r="J14" s="26">
        <f>SUM(J5,J8,J9,J10,J11,J12,J13)</f>
        <v>9005</v>
      </c>
      <c r="K14" s="27">
        <f>J14/J14</f>
        <v>1</v>
      </c>
      <c r="L14" s="28">
        <f t="shared" si="2"/>
        <v>288</v>
      </c>
      <c r="M14" s="29">
        <f t="shared" si="3"/>
        <v>3.3038889526213144E-2</v>
      </c>
      <c r="N14" s="26">
        <f>SUM(N5,N8,N9,N10,N11,N12,N13)</f>
        <v>3528</v>
      </c>
      <c r="O14" s="27">
        <f>N14/N14</f>
        <v>1</v>
      </c>
      <c r="P14" s="26">
        <f>SUM(P5,P6,P7,P9,P10,P11,P12,P13)</f>
        <v>3283</v>
      </c>
      <c r="Q14" s="27">
        <f>P14/P14</f>
        <v>1</v>
      </c>
      <c r="R14" s="28">
        <f t="shared" si="4"/>
        <v>-245</v>
      </c>
      <c r="S14" s="29">
        <f t="shared" si="5"/>
        <v>-6.9444444444444448E-2</v>
      </c>
      <c r="T14" s="26">
        <f>SUM(T5,T8,T9,T10,T11,T12,T13)</f>
        <v>12141</v>
      </c>
      <c r="U14" s="27">
        <f>T14/T14</f>
        <v>1</v>
      </c>
      <c r="V14" s="26">
        <f>SUM(V13,V12,V11,V10,V9,V8,V5)</f>
        <v>12865</v>
      </c>
      <c r="W14" s="27">
        <f>V14/V14</f>
        <v>1</v>
      </c>
      <c r="X14" s="28">
        <f t="shared" si="6"/>
        <v>724</v>
      </c>
      <c r="Y14" s="29">
        <f t="shared" si="7"/>
        <v>5.9632649699365783E-2</v>
      </c>
      <c r="Z14" s="26">
        <f>SUM(Z5,Z8,Z9,Z10,Z11,Z12,Z13)</f>
        <v>5700</v>
      </c>
      <c r="AA14" s="27">
        <f>Z14/Z14</f>
        <v>1</v>
      </c>
      <c r="AB14" s="26">
        <f>SUM(AB5,AB8,AB9,AB10,AB11,AB12,AB13)</f>
        <v>5581</v>
      </c>
      <c r="AC14" s="27">
        <f>AB14/AB14</f>
        <v>1</v>
      </c>
      <c r="AD14" s="28">
        <f t="shared" si="8"/>
        <v>-119</v>
      </c>
      <c r="AE14" s="29">
        <f t="shared" si="9"/>
        <v>-2.087719298245614E-2</v>
      </c>
      <c r="AF14" s="28">
        <f>B14+H14+N14+T14+Z14</f>
        <v>45201</v>
      </c>
      <c r="AG14" s="30">
        <v>1</v>
      </c>
      <c r="AH14" s="26">
        <f>SUM(AB14,V14,P14,J14,D14)</f>
        <v>46758</v>
      </c>
      <c r="AI14" s="30">
        <v>1</v>
      </c>
      <c r="AJ14" s="28">
        <f t="shared" si="12"/>
        <v>1557</v>
      </c>
      <c r="AK14" s="29">
        <f t="shared" si="13"/>
        <v>3.4446140572111233E-2</v>
      </c>
    </row>
    <row r="15" spans="1:37" ht="21.75" customHeight="1">
      <c r="A15" s="43" t="s">
        <v>18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3"/>
      <c r="M15" s="3"/>
      <c r="O15" s="3"/>
      <c r="P15" s="3"/>
      <c r="Q15" s="3"/>
      <c r="R15" s="3"/>
      <c r="S15" s="3"/>
      <c r="U15" s="3"/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8"/>
      <c r="AJ15" s="3"/>
      <c r="AK15" s="3"/>
    </row>
    <row r="16" spans="1:37">
      <c r="A16" s="12" t="s">
        <v>19</v>
      </c>
      <c r="C16" s="3"/>
      <c r="D16" s="3"/>
      <c r="E16" s="3"/>
      <c r="F16" s="3"/>
      <c r="G16" s="3"/>
      <c r="H16"/>
      <c r="I16" s="3"/>
      <c r="J16" s="13"/>
      <c r="K16" s="3"/>
      <c r="L16" s="3"/>
      <c r="M16" s="3"/>
      <c r="N16" s="3"/>
      <c r="O16" s="3"/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>
      <c r="A17" s="3"/>
      <c r="C17" s="3"/>
      <c r="D17" s="3"/>
      <c r="E17" s="3"/>
      <c r="F17" s="3"/>
      <c r="H17"/>
      <c r="I17" s="3"/>
      <c r="J17" s="25" t="s">
        <v>14</v>
      </c>
      <c r="K17" s="3"/>
      <c r="M17" s="3"/>
      <c r="N17" s="3"/>
      <c r="O17" s="3"/>
      <c r="P17" s="1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>
      <c r="H18"/>
      <c r="N18"/>
      <c r="T18"/>
      <c r="Z18"/>
    </row>
    <row r="19" spans="1:27">
      <c r="B19"/>
      <c r="H19"/>
      <c r="I19" s="13"/>
      <c r="N19"/>
      <c r="T19"/>
      <c r="Z19"/>
    </row>
    <row r="20" spans="1:27">
      <c r="B20"/>
      <c r="H20"/>
      <c r="I20" s="13"/>
      <c r="N20"/>
      <c r="T20"/>
      <c r="Z20"/>
    </row>
    <row r="21" spans="1:27">
      <c r="B21"/>
      <c r="H21"/>
      <c r="I21" s="13"/>
      <c r="N21"/>
      <c r="T21"/>
      <c r="Z21"/>
    </row>
    <row r="22" spans="1:27">
      <c r="B22"/>
      <c r="H22"/>
      <c r="I22" s="13"/>
      <c r="N22"/>
      <c r="T22"/>
      <c r="Z22"/>
    </row>
    <row r="23" spans="1:27">
      <c r="B23"/>
      <c r="H23"/>
      <c r="N23"/>
      <c r="T23"/>
      <c r="Z23"/>
    </row>
    <row r="24" spans="1:27">
      <c r="B24"/>
      <c r="H24"/>
      <c r="N24"/>
      <c r="T24"/>
      <c r="Z24"/>
    </row>
    <row r="25" spans="1:27">
      <c r="B25"/>
      <c r="H25"/>
      <c r="N25"/>
      <c r="T25"/>
      <c r="Z25"/>
    </row>
    <row r="26" spans="1:27">
      <c r="B26"/>
      <c r="H26"/>
      <c r="N26"/>
      <c r="T26"/>
      <c r="Z26"/>
    </row>
    <row r="27" spans="1:27">
      <c r="B27"/>
      <c r="H27"/>
      <c r="N27"/>
      <c r="T27"/>
      <c r="Z27"/>
    </row>
    <row r="28" spans="1:27">
      <c r="B28"/>
      <c r="H28"/>
      <c r="N28"/>
      <c r="T28"/>
      <c r="Z28"/>
    </row>
    <row r="29" spans="1:27">
      <c r="N29"/>
      <c r="T29"/>
      <c r="Z29"/>
    </row>
    <row r="30" spans="1:27">
      <c r="N30"/>
    </row>
    <row r="31" spans="1:27">
      <c r="N31"/>
    </row>
    <row r="32" spans="1:27">
      <c r="N32"/>
    </row>
    <row r="33" spans="14:14">
      <c r="N33"/>
    </row>
    <row r="34" spans="14:14">
      <c r="N34"/>
    </row>
    <row r="35" spans="14:14">
      <c r="N35"/>
    </row>
  </sheetData>
  <mergeCells count="25">
    <mergeCell ref="N3:S3"/>
    <mergeCell ref="AF3:AK3"/>
    <mergeCell ref="AF4:AG4"/>
    <mergeCell ref="AH4:AI4"/>
    <mergeCell ref="AJ4:AK4"/>
    <mergeCell ref="T3:Y3"/>
    <mergeCell ref="X4:Y4"/>
    <mergeCell ref="AD4:AE4"/>
    <mergeCell ref="Z3:AE3"/>
    <mergeCell ref="Z4:AA4"/>
    <mergeCell ref="AB4:AC4"/>
    <mergeCell ref="A15:K15"/>
    <mergeCell ref="V4:W4"/>
    <mergeCell ref="T4:U4"/>
    <mergeCell ref="L4:M4"/>
    <mergeCell ref="D4:E4"/>
    <mergeCell ref="N4:O4"/>
    <mergeCell ref="P4:Q4"/>
    <mergeCell ref="R4:S4"/>
    <mergeCell ref="J4:K4"/>
    <mergeCell ref="B3:G3"/>
    <mergeCell ref="H3:M3"/>
    <mergeCell ref="H4:I4"/>
    <mergeCell ref="B4:C4"/>
    <mergeCell ref="F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2014-05-05T09:28:57Z</cp:lastPrinted>
  <dcterms:created xsi:type="dcterms:W3CDTF">2011-02-02T11:32:10Z</dcterms:created>
  <dcterms:modified xsi:type="dcterms:W3CDTF">2014-05-05T09:29:31Z</dcterms:modified>
</cp:coreProperties>
</file>